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1046" documentId="8_{0C678831-D47C-4B94-B301-F84AFACC385C}" xr6:coauthVersionLast="47" xr6:coauthVersionMax="47" xr10:uidLastSave="{029D833E-ED04-4393-8A16-12C03DECE2EB}"/>
  <bookViews>
    <workbookView xWindow="-110" yWindow="-110" windowWidth="19420" windowHeight="10300" xr2:uid="{596A6ACC-2099-45E0-8A26-05B548D2FC99}"/>
  </bookViews>
  <sheets>
    <sheet name="Lisa 4. RIK" sheetId="2" r:id="rId1"/>
  </sheets>
  <definedNames>
    <definedName name="_xlnm._FilterDatabase" localSheetId="0" hidden="1">'Lisa 4. RIK'!$A$5:$E$36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I7" i="2"/>
  <c r="H25" i="2"/>
  <c r="I25" i="2"/>
  <c r="J27" i="2"/>
  <c r="J23" i="2"/>
  <c r="I21" i="2"/>
  <c r="H21" i="2"/>
  <c r="I19" i="2"/>
  <c r="J20" i="2"/>
  <c r="I31" i="2" l="1"/>
  <c r="I30" i="2"/>
  <c r="I13" i="2"/>
  <c r="I17" i="2"/>
  <c r="I11" i="2" s="1"/>
  <c r="I14" i="2"/>
  <c r="I12" i="2"/>
  <c r="H31" i="2"/>
  <c r="H30" i="2"/>
  <c r="H13" i="2"/>
  <c r="H17" i="2"/>
  <c r="H14" i="2"/>
  <c r="H12" i="2"/>
  <c r="I16" i="2" l="1"/>
  <c r="I10" i="2"/>
  <c r="I6" i="2" s="1"/>
  <c r="H16" i="2"/>
  <c r="H7" i="2"/>
  <c r="H11" i="2"/>
  <c r="H10" i="2" s="1"/>
  <c r="H6" i="2" s="1"/>
  <c r="G8" i="2"/>
  <c r="J8" i="2" s="1"/>
  <c r="G9" i="2"/>
  <c r="J9" i="2" s="1"/>
  <c r="G15" i="2"/>
  <c r="J15" i="2" s="1"/>
  <c r="G18" i="2"/>
  <c r="J18" i="2" s="1"/>
  <c r="G19" i="2"/>
  <c r="J19" i="2" s="1"/>
  <c r="G21" i="2"/>
  <c r="J21" i="2" s="1"/>
  <c r="G22" i="2"/>
  <c r="J22" i="2" s="1"/>
  <c r="G24" i="2"/>
  <c r="J24" i="2" s="1"/>
  <c r="G26" i="2"/>
  <c r="J26" i="2" s="1"/>
  <c r="G28" i="2"/>
  <c r="J28" i="2" s="1"/>
  <c r="G29" i="2"/>
  <c r="J29" i="2" s="1"/>
  <c r="G32" i="2"/>
  <c r="J32" i="2" s="1"/>
  <c r="G33" i="2"/>
  <c r="J33" i="2" s="1"/>
  <c r="G34" i="2"/>
  <c r="J34" i="2" s="1"/>
  <c r="G35" i="2"/>
  <c r="J35" i="2" s="1"/>
  <c r="F12" i="2"/>
  <c r="F14" i="2"/>
  <c r="F17" i="2"/>
  <c r="F25" i="2"/>
  <c r="F13" i="2" s="1"/>
  <c r="F30" i="2"/>
  <c r="F31" i="2"/>
  <c r="F7" i="2" l="1"/>
  <c r="F11" i="2"/>
  <c r="F16" i="2"/>
  <c r="F10" i="2" l="1"/>
  <c r="E12" i="2"/>
  <c r="G12" i="2" s="1"/>
  <c r="J12" i="2" s="1"/>
  <c r="E14" i="2"/>
  <c r="G14" i="2" s="1"/>
  <c r="J14" i="2" s="1"/>
  <c r="E30" i="2"/>
  <c r="G30" i="2" s="1"/>
  <c r="J30" i="2" s="1"/>
  <c r="E25" i="2"/>
  <c r="E17" i="2"/>
  <c r="G17" i="2" s="1"/>
  <c r="J17" i="2" s="1"/>
  <c r="E31" i="2"/>
  <c r="E7" i="2" l="1"/>
  <c r="G7" i="2" s="1"/>
  <c r="J7" i="2" s="1"/>
  <c r="E11" i="2"/>
  <c r="G11" i="2" s="1"/>
  <c r="J11" i="2" s="1"/>
  <c r="G31" i="2"/>
  <c r="J31" i="2" s="1"/>
  <c r="E16" i="2"/>
  <c r="G16" i="2" s="1"/>
  <c r="J16" i="2" s="1"/>
  <c r="E13" i="2"/>
  <c r="G13" i="2" s="1"/>
  <c r="J13" i="2" s="1"/>
  <c r="G25" i="2"/>
  <c r="J25" i="2" s="1"/>
  <c r="F6" i="2"/>
  <c r="E10" i="2" l="1"/>
  <c r="E6" i="2" s="1"/>
  <c r="G6" i="2" s="1"/>
  <c r="J6" i="2" s="1"/>
  <c r="G10" i="2" l="1"/>
</calcChain>
</file>

<file path=xl/sharedStrings.xml><?xml version="1.0" encoding="utf-8"?>
<sst xmlns="http://schemas.openxmlformats.org/spreadsheetml/2006/main" count="47" uniqueCount="40">
  <si>
    <t>Lisa 4</t>
  </si>
  <si>
    <t>Eelarve liik</t>
  </si>
  <si>
    <t>Eelarve konto</t>
  </si>
  <si>
    <t>Objekt</t>
  </si>
  <si>
    <t>Registrite ja Infosüsteemide Keskus</t>
  </si>
  <si>
    <t>TULUD</t>
  </si>
  <si>
    <t>Käibemaks</t>
  </si>
  <si>
    <t xml:space="preserve">INVESTEERINGUD </t>
  </si>
  <si>
    <t>sh investeeringute käibemaks</t>
  </si>
  <si>
    <t>Toetused</t>
  </si>
  <si>
    <t>SE000003</t>
  </si>
  <si>
    <t>Tööjõukulud</t>
  </si>
  <si>
    <t>SE000028</t>
  </si>
  <si>
    <t>IN002000</t>
  </si>
  <si>
    <t>Tuludest sõltuvad vahendid</t>
  </si>
  <si>
    <t>Investeeringute käibemaks</t>
  </si>
  <si>
    <t>Registrite ja Infosüsteemide Keskuse 2026. aasta eelarve</t>
  </si>
  <si>
    <t>2026. a käskkirja nr</t>
  </si>
  <si>
    <t>sh liikmemaksud</t>
  </si>
  <si>
    <t>Majandamiskulud</t>
  </si>
  <si>
    <t>Investeeringud</t>
  </si>
  <si>
    <t>IT investeeringud</t>
  </si>
  <si>
    <t>Programmi tegevus: Kesksete IT-teenuste osutamine</t>
  </si>
  <si>
    <t>sh piirmääraga vahendid</t>
  </si>
  <si>
    <t>Arvestuslikud ja piirmääraga vahendid</t>
  </si>
  <si>
    <t>KULUD*</t>
  </si>
  <si>
    <t>* kuludes ei sisaldu amortisatsioon (mitterahaline kulu)</t>
  </si>
  <si>
    <t>Ülekantavad vahendid</t>
  </si>
  <si>
    <t>2026. a esialgne eelarve</t>
  </si>
  <si>
    <t>2026. a eelarve kokku</t>
  </si>
  <si>
    <t>Toetused, sh</t>
  </si>
  <si>
    <t>Liikmemaksud</t>
  </si>
  <si>
    <t>Majandamiskulud, sh</t>
  </si>
  <si>
    <t>RKAS remondi- ja kapitalikomponent</t>
  </si>
  <si>
    <t xml:space="preserve">Kuni käskkirja jõustumiseni kehtiv 2026. a eelarve </t>
  </si>
  <si>
    <t>Eelarve muudatused (ministri käskkirja III muutmine)</t>
  </si>
  <si>
    <t>Vabariigi Valitsuse sihtotstarbelisest reservist</t>
  </si>
  <si>
    <t>Tööjõukulud, sh</t>
  </si>
  <si>
    <t>SR03A066</t>
  </si>
  <si>
    <t>Lai riigikaitse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</si>
</sst>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i/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indexed="8"/>
      <name val="Calibri"/>
      <family val="2"/>
      <charset val="186"/>
      <scheme val="minor"/>
    </font>
    <font>
      <sz val="10"/>
      <name val="Aptos Narrow"/>
      <family val="2"/>
      <charset val="186"/>
    </font>
    <font>
      <sz val="9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9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3" fontId="3" fillId="0" borderId="0" xfId="1" applyNumberFormat="1" applyFont="1"/>
    <xf numFmtId="0" fontId="4" fillId="0" borderId="0" xfId="1" applyFont="1"/>
    <xf numFmtId="3" fontId="2" fillId="0" borderId="0" xfId="1" applyNumberFormat="1" applyFont="1"/>
    <xf numFmtId="0" fontId="5" fillId="2" borderId="0" xfId="1" applyFont="1" applyFill="1" applyAlignment="1">
      <alignment horizontal="center" vertical="center" wrapText="1"/>
    </xf>
    <xf numFmtId="3" fontId="8" fillId="0" borderId="0" xfId="0" applyNumberFormat="1" applyFont="1"/>
    <xf numFmtId="0" fontId="2" fillId="0" borderId="0" xfId="1" applyFont="1" applyAlignment="1">
      <alignment horizontal="right"/>
    </xf>
    <xf numFmtId="3" fontId="7" fillId="0" borderId="0" xfId="0" applyNumberFormat="1" applyFont="1"/>
    <xf numFmtId="0" fontId="10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3" fontId="12" fillId="0" borderId="0" xfId="1" applyNumberFormat="1" applyFont="1" applyAlignment="1">
      <alignment horizontal="center" vertical="center" wrapText="1"/>
    </xf>
    <xf numFmtId="3" fontId="5" fillId="0" borderId="0" xfId="1" applyNumberFormat="1" applyFont="1" applyAlignment="1">
      <alignment horizontal="right" vertical="center" wrapText="1"/>
    </xf>
    <xf numFmtId="0" fontId="13" fillId="0" borderId="0" xfId="1" applyFont="1" applyAlignment="1">
      <alignment horizontal="left" vertical="center"/>
    </xf>
    <xf numFmtId="3" fontId="13" fillId="0" borderId="0" xfId="1" applyNumberFormat="1" applyFont="1"/>
    <xf numFmtId="3" fontId="14" fillId="0" borderId="0" xfId="1" applyNumberFormat="1" applyFont="1"/>
    <xf numFmtId="0" fontId="15" fillId="0" borderId="0" xfId="0" applyFont="1"/>
    <xf numFmtId="0" fontId="16" fillId="0" borderId="0" xfId="0" applyFont="1" applyAlignment="1">
      <alignment horizontal="left" indent="1"/>
    </xf>
    <xf numFmtId="3" fontId="17" fillId="0" borderId="0" xfId="1" applyNumberFormat="1" applyFont="1"/>
    <xf numFmtId="0" fontId="18" fillId="0" borderId="0" xfId="1" applyFont="1" applyAlignment="1">
      <alignment horizontal="center" vertical="center" wrapText="1"/>
    </xf>
    <xf numFmtId="0" fontId="19" fillId="0" borderId="0" xfId="1" applyFont="1"/>
    <xf numFmtId="0" fontId="9" fillId="0" borderId="0" xfId="1" applyFont="1" applyAlignment="1">
      <alignment horizontal="left" indent="1"/>
    </xf>
    <xf numFmtId="0" fontId="17" fillId="0" borderId="0" xfId="1" applyFont="1" applyAlignment="1">
      <alignment horizontal="left" indent="3"/>
    </xf>
    <xf numFmtId="3" fontId="9" fillId="0" borderId="0" xfId="1" applyNumberFormat="1" applyFont="1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3" fontId="20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22" fillId="0" borderId="0" xfId="1" applyFont="1" applyAlignment="1">
      <alignment horizontal="left" indent="1"/>
    </xf>
    <xf numFmtId="0" fontId="2" fillId="0" borderId="0" xfId="1" applyFont="1" applyAlignment="1">
      <alignment horizontal="left" indent="1"/>
    </xf>
    <xf numFmtId="0" fontId="11" fillId="0" borderId="0" xfId="1" applyFont="1" applyAlignment="1">
      <alignment horizontal="left" indent="2"/>
    </xf>
    <xf numFmtId="3" fontId="23" fillId="0" borderId="0" xfId="1" applyNumberFormat="1" applyFont="1" applyAlignment="1">
      <alignment horizontal="right" vertical="center" wrapText="1"/>
    </xf>
    <xf numFmtId="3" fontId="24" fillId="0" borderId="0" xfId="0" applyNumberFormat="1" applyFont="1"/>
    <xf numFmtId="3" fontId="25" fillId="0" borderId="0" xfId="1" applyNumberFormat="1" applyFont="1" applyAlignment="1">
      <alignment horizontal="right" vertical="center" wrapText="1"/>
    </xf>
  </cellXfs>
  <cellStyles count="2">
    <cellStyle name="Normaallaad 2 2 2" xfId="1" xr:uid="{E8C0E236-9887-4EE0-B4BD-3A755A1111E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5A64-A742-493A-AB2A-08407AC27B73}">
  <sheetPr>
    <pageSetUpPr fitToPage="1"/>
  </sheetPr>
  <dimension ref="A1:J106"/>
  <sheetViews>
    <sheetView showZeros="0" tabSelected="1" topLeftCell="A8" zoomScale="90" zoomScaleNormal="90" workbookViewId="0">
      <selection activeCell="J20" sqref="J20"/>
    </sheetView>
  </sheetViews>
  <sheetFormatPr defaultRowHeight="12.75" customHeight="1" outlineLevelCol="1" x14ac:dyDescent="0.35"/>
  <cols>
    <col min="1" max="1" width="52.1796875" style="1" customWidth="1"/>
    <col min="2" max="3" width="7.453125" style="2" hidden="1" customWidth="1"/>
    <col min="4" max="4" width="8.7265625" style="1" hidden="1" customWidth="1"/>
    <col min="5" max="5" width="13.26953125" style="1" hidden="1" customWidth="1" outlineLevel="1"/>
    <col min="6" max="6" width="13.7265625" style="1" hidden="1" customWidth="1" outlineLevel="1"/>
    <col min="7" max="7" width="14.26953125" customWidth="1" collapsed="1"/>
    <col min="8" max="8" width="13.54296875" customWidth="1"/>
    <col min="9" max="9" width="16.08984375" customWidth="1"/>
    <col min="10" max="10" width="13.7265625" customWidth="1"/>
  </cols>
  <sheetData>
    <row r="1" spans="1:10" ht="12.75" customHeight="1" x14ac:dyDescent="0.35">
      <c r="E1" s="8"/>
      <c r="F1" s="8"/>
      <c r="G1" s="8"/>
      <c r="J1" s="8" t="s">
        <v>17</v>
      </c>
    </row>
    <row r="2" spans="1:10" ht="12.75" customHeight="1" x14ac:dyDescent="0.35">
      <c r="E2" s="8"/>
      <c r="F2" s="8"/>
      <c r="G2" s="8"/>
      <c r="J2" s="8" t="s">
        <v>0</v>
      </c>
    </row>
    <row r="3" spans="1:10" ht="15.5" x14ac:dyDescent="0.35">
      <c r="A3" s="3" t="s">
        <v>16</v>
      </c>
      <c r="B3" s="5"/>
    </row>
    <row r="4" spans="1:10" ht="14.5" x14ac:dyDescent="0.35">
      <c r="A4" s="4"/>
      <c r="E4" s="5"/>
      <c r="F4" s="5"/>
    </row>
    <row r="5" spans="1:10" ht="65" x14ac:dyDescent="0.35">
      <c r="A5" s="6"/>
      <c r="B5" s="6" t="s">
        <v>1</v>
      </c>
      <c r="C5" s="6" t="s">
        <v>2</v>
      </c>
      <c r="D5" s="6" t="s">
        <v>3</v>
      </c>
      <c r="E5" s="12" t="s">
        <v>28</v>
      </c>
      <c r="F5" s="12" t="s">
        <v>27</v>
      </c>
      <c r="G5" s="6" t="s">
        <v>34</v>
      </c>
      <c r="H5" s="12" t="s">
        <v>35</v>
      </c>
      <c r="I5" s="12" t="s">
        <v>36</v>
      </c>
      <c r="J5" s="6" t="s">
        <v>29</v>
      </c>
    </row>
    <row r="6" spans="1:10" ht="17" x14ac:dyDescent="0.4">
      <c r="A6" s="17" t="s">
        <v>4</v>
      </c>
      <c r="B6" s="10"/>
      <c r="C6" s="10"/>
      <c r="D6" s="10"/>
      <c r="E6" s="19">
        <f>E10+E13</f>
        <v>14284509.401442448</v>
      </c>
      <c r="F6" s="19">
        <f>F10+F13</f>
        <v>549117.96268936654</v>
      </c>
      <c r="G6" s="19">
        <f>E6+F6</f>
        <v>14833627.364131814</v>
      </c>
      <c r="H6" s="19">
        <f>H10+H13</f>
        <v>87716</v>
      </c>
      <c r="I6" s="19">
        <f>I10+I13</f>
        <v>350000</v>
      </c>
      <c r="J6" s="19">
        <f>G6+H6+I6</f>
        <v>15271343.364131814</v>
      </c>
    </row>
    <row r="7" spans="1:10" ht="14.5" x14ac:dyDescent="0.35">
      <c r="A7" s="21" t="s">
        <v>23</v>
      </c>
      <c r="B7" s="11"/>
      <c r="C7" s="11"/>
      <c r="D7" s="11"/>
      <c r="E7" s="5">
        <f>+E17+E19+E21+E26</f>
        <v>10627866.327635232</v>
      </c>
      <c r="F7" s="5">
        <f>+F17+F19+F21+F26</f>
        <v>549117.96268936654</v>
      </c>
      <c r="G7" s="5">
        <f t="shared" ref="G7:G35" si="0">E7+F7</f>
        <v>11176984.290324599</v>
      </c>
      <c r="H7" s="5">
        <f>+H17+H19+H21+H26</f>
        <v>87716</v>
      </c>
      <c r="I7" s="5">
        <f>+I17+I19+I21+I25</f>
        <v>350000</v>
      </c>
      <c r="J7" s="5">
        <f t="shared" ref="J7:J35" si="1">G7+H7+I7</f>
        <v>11614700.290324599</v>
      </c>
    </row>
    <row r="8" spans="1:10" ht="14.5" x14ac:dyDescent="0.35">
      <c r="A8" s="21"/>
      <c r="B8" s="11"/>
      <c r="C8" s="11"/>
      <c r="D8" s="11"/>
      <c r="E8" s="22"/>
      <c r="F8" s="22"/>
      <c r="G8" s="22">
        <f t="shared" si="0"/>
        <v>0</v>
      </c>
      <c r="H8" s="22"/>
      <c r="I8" s="22"/>
      <c r="J8" s="22">
        <f t="shared" si="1"/>
        <v>0</v>
      </c>
    </row>
    <row r="9" spans="1:10" ht="17" x14ac:dyDescent="0.4">
      <c r="A9" s="17" t="s">
        <v>5</v>
      </c>
      <c r="B9" s="10"/>
      <c r="C9" s="10"/>
      <c r="D9" s="10"/>
      <c r="E9" s="18">
        <v>3340000</v>
      </c>
      <c r="F9" s="18"/>
      <c r="G9" s="18">
        <f t="shared" si="0"/>
        <v>3340000</v>
      </c>
      <c r="H9" s="18"/>
      <c r="I9" s="18"/>
      <c r="J9" s="18">
        <f t="shared" si="1"/>
        <v>3340000</v>
      </c>
    </row>
    <row r="10" spans="1:10" ht="17" x14ac:dyDescent="0.4">
      <c r="A10" s="17" t="s">
        <v>25</v>
      </c>
      <c r="B10" s="10"/>
      <c r="C10" s="10"/>
      <c r="D10" s="10"/>
      <c r="E10" s="19">
        <f>E11+E12</f>
        <v>13845943.401442448</v>
      </c>
      <c r="F10" s="19">
        <f>F11+F12</f>
        <v>310554.70248936658</v>
      </c>
      <c r="G10" s="19">
        <f t="shared" si="0"/>
        <v>14156498.103931814</v>
      </c>
      <c r="H10" s="19">
        <f>H11+H12</f>
        <v>87716</v>
      </c>
      <c r="I10" s="19">
        <f>I11+I12</f>
        <v>317381</v>
      </c>
      <c r="J10" s="19">
        <f>G10+H10+I10</f>
        <v>14561595.103931814</v>
      </c>
    </row>
    <row r="11" spans="1:10" ht="15.5" x14ac:dyDescent="0.35">
      <c r="A11" s="29" t="s">
        <v>22</v>
      </c>
      <c r="D11" s="2"/>
      <c r="E11" s="3">
        <f>E17+E19+E21+E31+E33+E34</f>
        <v>13409456.321935235</v>
      </c>
      <c r="F11" s="3">
        <f>F17+F19+F21+F31+F33+F34</f>
        <v>310554.70248936658</v>
      </c>
      <c r="G11" s="3">
        <f t="shared" si="0"/>
        <v>13720011.024424601</v>
      </c>
      <c r="H11" s="3">
        <f>H17+H19+H21+H31+H33+H34</f>
        <v>87716</v>
      </c>
      <c r="I11" s="3">
        <f>I17+I19+I21+I31+I33+I34</f>
        <v>317381</v>
      </c>
      <c r="J11" s="3">
        <f t="shared" si="1"/>
        <v>14125108.024424601</v>
      </c>
    </row>
    <row r="12" spans="1:10" ht="15.5" x14ac:dyDescent="0.35">
      <c r="A12" s="29" t="s">
        <v>6</v>
      </c>
      <c r="D12" s="2"/>
      <c r="E12" s="3">
        <f>E24+E35</f>
        <v>436487.07950721378</v>
      </c>
      <c r="F12" s="3">
        <f>F24+F35</f>
        <v>0</v>
      </c>
      <c r="G12" s="3">
        <f t="shared" si="0"/>
        <v>436487.07950721378</v>
      </c>
      <c r="H12" s="3">
        <f>H24+H35</f>
        <v>0</v>
      </c>
      <c r="I12" s="3">
        <f>I24+I35</f>
        <v>0</v>
      </c>
      <c r="J12" s="3">
        <f t="shared" si="1"/>
        <v>436487.07950721378</v>
      </c>
    </row>
    <row r="13" spans="1:10" ht="17" x14ac:dyDescent="0.4">
      <c r="A13" s="20" t="s">
        <v>7</v>
      </c>
      <c r="B13" s="10"/>
      <c r="C13" s="10"/>
      <c r="D13" s="10"/>
      <c r="E13" s="19">
        <f>E25</f>
        <v>438566</v>
      </c>
      <c r="F13" s="19">
        <f>F25</f>
        <v>238563.26019999999</v>
      </c>
      <c r="G13" s="19">
        <f t="shared" si="0"/>
        <v>677129.26020000002</v>
      </c>
      <c r="H13" s="19">
        <f>H25</f>
        <v>0</v>
      </c>
      <c r="I13" s="19">
        <f>I25</f>
        <v>32619</v>
      </c>
      <c r="J13" s="19">
        <f t="shared" si="1"/>
        <v>709748.26020000002</v>
      </c>
    </row>
    <row r="14" spans="1:10" ht="12.75" customHeight="1" x14ac:dyDescent="0.35">
      <c r="A14" s="21" t="s">
        <v>8</v>
      </c>
      <c r="B14" s="11"/>
      <c r="C14" s="11"/>
      <c r="D14" s="11"/>
      <c r="E14" s="5">
        <f>E28</f>
        <v>50000</v>
      </c>
      <c r="F14" s="5">
        <f>F28</f>
        <v>0</v>
      </c>
      <c r="G14" s="5">
        <f t="shared" si="0"/>
        <v>50000</v>
      </c>
      <c r="H14" s="5">
        <f>H28</f>
        <v>0</v>
      </c>
      <c r="I14" s="5">
        <f>I28</f>
        <v>0</v>
      </c>
      <c r="J14" s="5">
        <f t="shared" si="1"/>
        <v>50000</v>
      </c>
    </row>
    <row r="15" spans="1:10" ht="12.75" customHeight="1" x14ac:dyDescent="0.35">
      <c r="A15" s="23"/>
      <c r="B15" s="23"/>
      <c r="C15" s="23"/>
      <c r="D15" s="23"/>
      <c r="E15" s="23"/>
      <c r="F15" s="23"/>
      <c r="G15" s="23">
        <f t="shared" si="0"/>
        <v>0</v>
      </c>
      <c r="H15" s="23"/>
      <c r="I15" s="23"/>
      <c r="J15" s="23">
        <f t="shared" si="1"/>
        <v>0</v>
      </c>
    </row>
    <row r="16" spans="1:10" ht="12.75" customHeight="1" x14ac:dyDescent="0.35">
      <c r="A16" s="24" t="s">
        <v>24</v>
      </c>
      <c r="B16" s="23"/>
      <c r="C16" s="23"/>
      <c r="D16" s="23"/>
      <c r="E16" s="36">
        <f>E17+E19+E21+E25+E24</f>
        <v>10984509.407142445</v>
      </c>
      <c r="F16" s="36">
        <f>F17+F19+F21+F25+F24</f>
        <v>549117.96268936654</v>
      </c>
      <c r="G16" s="36">
        <f t="shared" si="0"/>
        <v>11533627.369831812</v>
      </c>
      <c r="H16" s="36">
        <f>H17+H19+H21+H25+H24</f>
        <v>87716</v>
      </c>
      <c r="I16" s="36">
        <f>I17+I19+I21+I25+I24</f>
        <v>350000</v>
      </c>
      <c r="J16" s="36">
        <f t="shared" si="1"/>
        <v>11971343.369831812</v>
      </c>
    </row>
    <row r="17" spans="1:10" ht="12.75" customHeight="1" x14ac:dyDescent="0.35">
      <c r="A17" s="34" t="s">
        <v>30</v>
      </c>
      <c r="B17" s="28">
        <v>20</v>
      </c>
      <c r="C17" s="28">
        <v>45</v>
      </c>
      <c r="D17" s="28"/>
      <c r="E17" s="5">
        <f>E18</f>
        <v>300</v>
      </c>
      <c r="F17" s="5">
        <f>F18</f>
        <v>300</v>
      </c>
      <c r="G17" s="5">
        <f t="shared" si="0"/>
        <v>600</v>
      </c>
      <c r="H17" s="5">
        <f>H18</f>
        <v>0</v>
      </c>
      <c r="I17" s="5">
        <f>I18</f>
        <v>0</v>
      </c>
      <c r="J17" s="5">
        <f t="shared" si="1"/>
        <v>600</v>
      </c>
    </row>
    <row r="18" spans="1:10" ht="12.75" customHeight="1" x14ac:dyDescent="0.35">
      <c r="A18" s="35" t="s">
        <v>31</v>
      </c>
      <c r="B18" s="2">
        <v>20</v>
      </c>
      <c r="C18" s="2">
        <v>45</v>
      </c>
      <c r="D18" s="2" t="s">
        <v>10</v>
      </c>
      <c r="E18" s="38">
        <v>300</v>
      </c>
      <c r="F18" s="38">
        <v>300</v>
      </c>
      <c r="G18" s="38">
        <f t="shared" si="0"/>
        <v>600</v>
      </c>
      <c r="H18" s="38"/>
      <c r="I18" s="38"/>
      <c r="J18" s="38">
        <f t="shared" si="1"/>
        <v>600</v>
      </c>
    </row>
    <row r="19" spans="1:10" ht="12.75" customHeight="1" x14ac:dyDescent="0.35">
      <c r="A19" s="34" t="s">
        <v>37</v>
      </c>
      <c r="B19" s="2">
        <v>20</v>
      </c>
      <c r="C19" s="2">
        <v>50</v>
      </c>
      <c r="D19" s="28"/>
      <c r="E19" s="16">
        <v>8836707.6900693122</v>
      </c>
      <c r="F19" s="16">
        <v>232754.343969315</v>
      </c>
      <c r="G19" s="16">
        <f t="shared" si="0"/>
        <v>9069462.0340386275</v>
      </c>
      <c r="H19" s="16"/>
      <c r="I19" s="16">
        <f>+I20</f>
        <v>223981</v>
      </c>
      <c r="J19" s="16">
        <f t="shared" si="1"/>
        <v>9293443.0340386275</v>
      </c>
    </row>
    <row r="20" spans="1:10" ht="12.75" customHeight="1" x14ac:dyDescent="0.35">
      <c r="A20" s="35" t="s">
        <v>39</v>
      </c>
      <c r="B20" s="2">
        <v>20</v>
      </c>
      <c r="C20" s="2">
        <v>50</v>
      </c>
      <c r="D20" s="28" t="s">
        <v>38</v>
      </c>
      <c r="E20" s="16"/>
      <c r="F20" s="16"/>
      <c r="G20" s="16"/>
      <c r="H20" s="16"/>
      <c r="I20" s="38">
        <v>223981</v>
      </c>
      <c r="J20" s="38">
        <f t="shared" si="1"/>
        <v>223981</v>
      </c>
    </row>
    <row r="21" spans="1:10" ht="12.5" customHeight="1" x14ac:dyDescent="0.35">
      <c r="A21" s="34" t="s">
        <v>32</v>
      </c>
      <c r="B21" s="2">
        <v>20</v>
      </c>
      <c r="C21" s="2">
        <v>55</v>
      </c>
      <c r="D21" s="28"/>
      <c r="E21" s="16">
        <v>1402292.6375659204</v>
      </c>
      <c r="F21" s="16">
        <v>77500.358520051595</v>
      </c>
      <c r="G21" s="16">
        <f t="shared" si="0"/>
        <v>1479792.9960859721</v>
      </c>
      <c r="H21" s="16">
        <f>H22+H23</f>
        <v>87716</v>
      </c>
      <c r="I21" s="16">
        <f>I22+I23</f>
        <v>93400</v>
      </c>
      <c r="J21" s="16">
        <f t="shared" si="1"/>
        <v>1660908.9960859721</v>
      </c>
    </row>
    <row r="22" spans="1:10" ht="12.75" customHeight="1" x14ac:dyDescent="0.35">
      <c r="A22" s="35" t="s">
        <v>33</v>
      </c>
      <c r="B22" s="2">
        <v>20</v>
      </c>
      <c r="C22" s="2">
        <v>55</v>
      </c>
      <c r="D22" s="2" t="s">
        <v>12</v>
      </c>
      <c r="E22" s="38">
        <v>513608.11493108864</v>
      </c>
      <c r="F22" s="38"/>
      <c r="G22" s="38">
        <f t="shared" si="0"/>
        <v>513608.11493108864</v>
      </c>
      <c r="H22" s="38">
        <v>87716</v>
      </c>
      <c r="I22" s="38"/>
      <c r="J22" s="38">
        <f t="shared" si="1"/>
        <v>601324.11493108864</v>
      </c>
    </row>
    <row r="23" spans="1:10" ht="12.75" customHeight="1" x14ac:dyDescent="0.35">
      <c r="A23" s="35" t="s">
        <v>39</v>
      </c>
      <c r="B23" s="2">
        <v>20</v>
      </c>
      <c r="C23" s="2">
        <v>55</v>
      </c>
      <c r="D23" s="28" t="s">
        <v>38</v>
      </c>
      <c r="E23" s="38"/>
      <c r="F23" s="38"/>
      <c r="G23" s="38"/>
      <c r="H23" s="38"/>
      <c r="I23" s="38">
        <v>93400</v>
      </c>
      <c r="J23" s="38">
        <f t="shared" si="1"/>
        <v>93400</v>
      </c>
    </row>
    <row r="24" spans="1:10" ht="12.75" customHeight="1" x14ac:dyDescent="0.35">
      <c r="A24" s="34" t="s">
        <v>6</v>
      </c>
      <c r="B24" s="13">
        <v>10</v>
      </c>
      <c r="C24" s="13">
        <v>601000</v>
      </c>
      <c r="D24" s="15"/>
      <c r="E24" s="16">
        <v>306643.07950721378</v>
      </c>
      <c r="F24" s="16"/>
      <c r="G24" s="16">
        <f t="shared" si="0"/>
        <v>306643.07950721378</v>
      </c>
      <c r="H24" s="16"/>
      <c r="I24" s="16"/>
      <c r="J24" s="16">
        <f t="shared" si="1"/>
        <v>306643.07950721378</v>
      </c>
    </row>
    <row r="25" spans="1:10" ht="12.75" customHeight="1" x14ac:dyDescent="0.35">
      <c r="A25" s="32" t="s">
        <v>20</v>
      </c>
      <c r="B25" s="14"/>
      <c r="C25" s="14"/>
      <c r="D25" s="14"/>
      <c r="E25" s="30">
        <f>E26+E28</f>
        <v>438566</v>
      </c>
      <c r="F25" s="30">
        <f>F26+F28</f>
        <v>238563.26019999999</v>
      </c>
      <c r="G25" s="30">
        <f t="shared" si="0"/>
        <v>677129.26020000002</v>
      </c>
      <c r="H25" s="30">
        <f>H26+H28+H27</f>
        <v>0</v>
      </c>
      <c r="I25" s="30">
        <f>I26+I28+I27</f>
        <v>32619</v>
      </c>
      <c r="J25" s="30">
        <f t="shared" si="1"/>
        <v>709748.26020000002</v>
      </c>
    </row>
    <row r="26" spans="1:10" ht="12.75" customHeight="1" x14ac:dyDescent="0.35">
      <c r="A26" s="33" t="s">
        <v>21</v>
      </c>
      <c r="B26" s="13">
        <v>20</v>
      </c>
      <c r="C26" s="13">
        <v>15</v>
      </c>
      <c r="D26" s="13" t="s">
        <v>13</v>
      </c>
      <c r="E26" s="16">
        <v>388566</v>
      </c>
      <c r="F26" s="16">
        <v>238563.26019999999</v>
      </c>
      <c r="G26" s="16">
        <f t="shared" si="0"/>
        <v>627129.26020000002</v>
      </c>
      <c r="H26" s="16"/>
      <c r="I26" s="16"/>
      <c r="J26" s="16">
        <f t="shared" si="1"/>
        <v>627129.26020000002</v>
      </c>
    </row>
    <row r="27" spans="1:10" ht="12.75" customHeight="1" x14ac:dyDescent="0.35">
      <c r="A27" s="33" t="s">
        <v>39</v>
      </c>
      <c r="B27" s="13">
        <v>20</v>
      </c>
      <c r="C27" s="13">
        <v>15</v>
      </c>
      <c r="D27" s="28" t="s">
        <v>38</v>
      </c>
      <c r="E27" s="16"/>
      <c r="F27" s="16"/>
      <c r="G27" s="16"/>
      <c r="H27" s="16"/>
      <c r="I27" s="16">
        <v>32619</v>
      </c>
      <c r="J27" s="16">
        <f t="shared" si="1"/>
        <v>32619</v>
      </c>
    </row>
    <row r="28" spans="1:10" ht="12.75" customHeight="1" x14ac:dyDescent="0.35">
      <c r="A28" s="33" t="s">
        <v>15</v>
      </c>
      <c r="B28" s="13">
        <v>10</v>
      </c>
      <c r="C28" s="13">
        <v>601002</v>
      </c>
      <c r="D28" s="13"/>
      <c r="E28" s="16">
        <v>50000</v>
      </c>
      <c r="F28" s="16"/>
      <c r="G28" s="16">
        <f t="shared" si="0"/>
        <v>50000</v>
      </c>
      <c r="H28" s="16"/>
      <c r="I28" s="16"/>
      <c r="J28" s="16">
        <f t="shared" si="1"/>
        <v>50000</v>
      </c>
    </row>
    <row r="29" spans="1:10" ht="12.75" customHeight="1" x14ac:dyDescent="0.35">
      <c r="G29" s="1">
        <f t="shared" si="0"/>
        <v>0</v>
      </c>
      <c r="H29" s="1"/>
      <c r="I29" s="1"/>
      <c r="J29" s="1">
        <f t="shared" si="1"/>
        <v>0</v>
      </c>
    </row>
    <row r="30" spans="1:10" ht="12.75" customHeight="1" x14ac:dyDescent="0.35">
      <c r="A30" s="24" t="s">
        <v>14</v>
      </c>
      <c r="B30" s="11"/>
      <c r="C30" s="11"/>
      <c r="D30" s="11"/>
      <c r="E30" s="37">
        <f>E32+E33+E34+E35</f>
        <v>3299999.9943000018</v>
      </c>
      <c r="F30" s="37">
        <f>F32+F33+F34+F35</f>
        <v>0</v>
      </c>
      <c r="G30" s="37">
        <f t="shared" si="0"/>
        <v>3299999.9943000018</v>
      </c>
      <c r="H30" s="37">
        <f>H32+H33+H34+H35</f>
        <v>0</v>
      </c>
      <c r="I30" s="37">
        <f>I32+I33+I34+I35</f>
        <v>0</v>
      </c>
      <c r="J30" s="37">
        <f t="shared" si="1"/>
        <v>3299999.9943000018</v>
      </c>
    </row>
    <row r="31" spans="1:10" ht="12.75" customHeight="1" x14ac:dyDescent="0.35">
      <c r="A31" s="34" t="s">
        <v>9</v>
      </c>
      <c r="B31" s="2">
        <v>44</v>
      </c>
      <c r="C31" s="2">
        <v>45</v>
      </c>
      <c r="D31" s="2"/>
      <c r="E31" s="9">
        <f>E32</f>
        <v>13000</v>
      </c>
      <c r="F31" s="9">
        <f>F32</f>
        <v>0</v>
      </c>
      <c r="G31" s="9">
        <f t="shared" si="0"/>
        <v>13000</v>
      </c>
      <c r="H31" s="9">
        <f>H32</f>
        <v>0</v>
      </c>
      <c r="I31" s="9">
        <f>I32</f>
        <v>0</v>
      </c>
      <c r="J31" s="9">
        <f t="shared" si="1"/>
        <v>13000</v>
      </c>
    </row>
    <row r="32" spans="1:10" ht="12.75" customHeight="1" x14ac:dyDescent="0.35">
      <c r="A32" s="35" t="s">
        <v>18</v>
      </c>
      <c r="B32" s="2">
        <v>44</v>
      </c>
      <c r="C32" s="2">
        <v>45</v>
      </c>
      <c r="D32" s="2" t="s">
        <v>10</v>
      </c>
      <c r="E32" s="38">
        <v>13000</v>
      </c>
      <c r="F32" s="38"/>
      <c r="G32" s="38">
        <f t="shared" si="0"/>
        <v>13000</v>
      </c>
      <c r="H32" s="38"/>
      <c r="I32" s="38"/>
      <c r="J32" s="38">
        <f t="shared" si="1"/>
        <v>13000</v>
      </c>
    </row>
    <row r="33" spans="1:10" ht="12.75" customHeight="1" x14ac:dyDescent="0.35">
      <c r="A33" s="34" t="s">
        <v>11</v>
      </c>
      <c r="B33" s="2">
        <v>44</v>
      </c>
      <c r="C33" s="13">
        <v>50</v>
      </c>
      <c r="D33" s="2"/>
      <c r="E33" s="9">
        <v>2905998.9943000018</v>
      </c>
      <c r="F33" s="9"/>
      <c r="G33" s="9">
        <f t="shared" si="0"/>
        <v>2905998.9943000018</v>
      </c>
      <c r="H33" s="9"/>
      <c r="I33" s="9"/>
      <c r="J33" s="9">
        <f t="shared" si="1"/>
        <v>2905998.9943000018</v>
      </c>
    </row>
    <row r="34" spans="1:10" ht="12.75" customHeight="1" x14ac:dyDescent="0.35">
      <c r="A34" s="34" t="s">
        <v>19</v>
      </c>
      <c r="B34" s="2">
        <v>44</v>
      </c>
      <c r="C34" s="2">
        <v>55</v>
      </c>
      <c r="D34" s="2"/>
      <c r="E34" s="9">
        <v>251157</v>
      </c>
      <c r="F34" s="9"/>
      <c r="G34" s="9">
        <f t="shared" si="0"/>
        <v>251157</v>
      </c>
      <c r="H34" s="9"/>
      <c r="I34" s="9"/>
      <c r="J34" s="9">
        <f t="shared" si="1"/>
        <v>251157</v>
      </c>
    </row>
    <row r="35" spans="1:10" ht="12.75" customHeight="1" x14ac:dyDescent="0.35">
      <c r="A35" s="34" t="s">
        <v>6</v>
      </c>
      <c r="B35" s="2">
        <v>44</v>
      </c>
      <c r="C35" s="13">
        <v>601000</v>
      </c>
      <c r="D35" s="2"/>
      <c r="E35" s="9">
        <v>129844</v>
      </c>
      <c r="F35" s="9"/>
      <c r="G35" s="9">
        <f t="shared" si="0"/>
        <v>129844</v>
      </c>
      <c r="H35" s="9"/>
      <c r="I35" s="9"/>
      <c r="J35" s="9">
        <f t="shared" si="1"/>
        <v>129844</v>
      </c>
    </row>
    <row r="36" spans="1:10" ht="12.75" customHeight="1" x14ac:dyDescent="0.35">
      <c r="A36" s="26"/>
      <c r="B36" s="11"/>
      <c r="C36" s="11"/>
      <c r="D36" s="11"/>
      <c r="E36" s="7"/>
      <c r="F36" s="7"/>
      <c r="H36" s="7"/>
      <c r="I36" s="7"/>
    </row>
    <row r="38" spans="1:10" ht="12.75" customHeight="1" x14ac:dyDescent="0.35">
      <c r="A38" s="25"/>
      <c r="B38" s="11"/>
      <c r="C38" s="11"/>
      <c r="D38" s="11"/>
      <c r="E38" s="27"/>
      <c r="F38" s="27"/>
    </row>
    <row r="39" spans="1:10" ht="12.75" customHeight="1" x14ac:dyDescent="0.35">
      <c r="A39" s="31" t="s">
        <v>26</v>
      </c>
      <c r="D39" s="2"/>
    </row>
    <row r="41" spans="1:10" ht="12.75" customHeight="1" x14ac:dyDescent="0.35">
      <c r="A41" s="4"/>
      <c r="E41" s="4"/>
      <c r="F41" s="4"/>
    </row>
    <row r="45" spans="1:10" ht="12.75" customHeight="1" x14ac:dyDescent="0.35">
      <c r="A45" s="4"/>
      <c r="E45" s="4"/>
      <c r="F45" s="4"/>
    </row>
    <row r="50" spans="1:6" ht="12.75" customHeight="1" x14ac:dyDescent="0.35">
      <c r="A50" s="4"/>
      <c r="E50" s="4"/>
      <c r="F50" s="4"/>
    </row>
    <row r="58" spans="1:6" ht="12.75" customHeight="1" x14ac:dyDescent="0.35">
      <c r="A58" s="4"/>
      <c r="E58" s="4"/>
      <c r="F58" s="4"/>
    </row>
    <row r="61" spans="1:6" ht="12.75" customHeight="1" x14ac:dyDescent="0.35">
      <c r="A61" s="4"/>
      <c r="E61" s="4"/>
      <c r="F61" s="4"/>
    </row>
    <row r="64" spans="1:6" ht="12.75" customHeight="1" x14ac:dyDescent="0.35">
      <c r="A64" s="4"/>
      <c r="E64" s="4"/>
      <c r="F64" s="4"/>
    </row>
    <row r="68" spans="1:6" ht="12.75" customHeight="1" x14ac:dyDescent="0.35">
      <c r="A68" s="4"/>
      <c r="E68" s="4"/>
      <c r="F68" s="4"/>
    </row>
    <row r="72" spans="1:6" ht="12.75" customHeight="1" x14ac:dyDescent="0.35">
      <c r="A72" s="4"/>
      <c r="E72" s="4"/>
      <c r="F72" s="4"/>
    </row>
    <row r="77" spans="1:6" ht="12.75" customHeight="1" x14ac:dyDescent="0.35">
      <c r="A77" s="4"/>
      <c r="E77" s="4"/>
      <c r="F77" s="4"/>
    </row>
    <row r="78" spans="1:6" ht="12.75" customHeight="1" x14ac:dyDescent="0.35">
      <c r="B78" s="1"/>
      <c r="C78" s="1"/>
    </row>
    <row r="79" spans="1:6" ht="12.75" customHeight="1" x14ac:dyDescent="0.35">
      <c r="B79" s="1"/>
      <c r="C79" s="1"/>
    </row>
    <row r="80" spans="1:6" ht="12.75" customHeight="1" x14ac:dyDescent="0.35">
      <c r="B80" s="1"/>
      <c r="C80" s="1"/>
    </row>
    <row r="81" spans="1:6" ht="12.75" customHeight="1" x14ac:dyDescent="0.35">
      <c r="B81" s="1"/>
      <c r="C81" s="1"/>
    </row>
    <row r="82" spans="1:6" ht="12.75" customHeight="1" x14ac:dyDescent="0.35">
      <c r="B82" s="1"/>
      <c r="C82" s="1"/>
    </row>
    <row r="83" spans="1:6" ht="12.75" customHeight="1" x14ac:dyDescent="0.35">
      <c r="B83" s="1"/>
      <c r="C83" s="1"/>
    </row>
    <row r="84" spans="1:6" ht="12.75" customHeight="1" x14ac:dyDescent="0.35">
      <c r="B84" s="1"/>
      <c r="C84" s="1"/>
    </row>
    <row r="85" spans="1:6" ht="12.75" customHeight="1" x14ac:dyDescent="0.35">
      <c r="A85" s="4"/>
      <c r="B85" s="4"/>
      <c r="C85" s="4"/>
      <c r="D85" s="4"/>
      <c r="E85" s="4"/>
      <c r="F85" s="4"/>
    </row>
    <row r="86" spans="1:6" ht="12.75" customHeight="1" x14ac:dyDescent="0.35">
      <c r="B86" s="1"/>
      <c r="C86" s="1"/>
    </row>
    <row r="87" spans="1:6" ht="12.75" customHeight="1" x14ac:dyDescent="0.35">
      <c r="B87" s="1"/>
      <c r="C87" s="1"/>
    </row>
    <row r="88" spans="1:6" ht="12.75" customHeight="1" x14ac:dyDescent="0.35">
      <c r="A88" s="4"/>
      <c r="B88" s="4"/>
      <c r="C88" s="4"/>
      <c r="D88" s="4"/>
      <c r="E88" s="4"/>
      <c r="F88" s="4"/>
    </row>
    <row r="89" spans="1:6" ht="12.75" customHeight="1" x14ac:dyDescent="0.35">
      <c r="B89" s="1"/>
      <c r="C89" s="1"/>
    </row>
    <row r="90" spans="1:6" ht="12.75" customHeight="1" x14ac:dyDescent="0.35">
      <c r="B90" s="1"/>
      <c r="C90" s="1"/>
    </row>
    <row r="91" spans="1:6" ht="12.75" customHeight="1" x14ac:dyDescent="0.35">
      <c r="A91" s="4"/>
      <c r="B91" s="4"/>
      <c r="C91" s="4"/>
      <c r="D91" s="4"/>
      <c r="E91" s="4"/>
      <c r="F91" s="4"/>
    </row>
    <row r="92" spans="1:6" ht="12.75" customHeight="1" x14ac:dyDescent="0.35">
      <c r="B92" s="1"/>
      <c r="C92" s="1"/>
    </row>
    <row r="93" spans="1:6" ht="12.75" customHeight="1" x14ac:dyDescent="0.35">
      <c r="B93" s="1"/>
      <c r="C93" s="1"/>
    </row>
    <row r="94" spans="1:6" ht="12.75" customHeight="1" x14ac:dyDescent="0.35">
      <c r="B94" s="1"/>
      <c r="C94" s="1"/>
    </row>
    <row r="95" spans="1:6" ht="12.75" customHeight="1" x14ac:dyDescent="0.35">
      <c r="B95" s="1"/>
      <c r="C95" s="1"/>
    </row>
    <row r="96" spans="1:6" ht="12.75" customHeight="1" x14ac:dyDescent="0.35">
      <c r="B96" s="1"/>
      <c r="C96" s="1"/>
    </row>
    <row r="97" spans="1:6" ht="12.75" customHeight="1" x14ac:dyDescent="0.35">
      <c r="B97" s="1"/>
      <c r="C97" s="1"/>
    </row>
    <row r="98" spans="1:6" ht="12.75" customHeight="1" x14ac:dyDescent="0.35">
      <c r="B98" s="1"/>
      <c r="C98" s="1"/>
    </row>
    <row r="99" spans="1:6" ht="12.75" customHeight="1" x14ac:dyDescent="0.35">
      <c r="A99" s="4"/>
      <c r="B99" s="4"/>
      <c r="C99" s="4"/>
      <c r="D99" s="4"/>
      <c r="E99" s="4"/>
      <c r="F99" s="4"/>
    </row>
    <row r="100" spans="1:6" ht="12.75" customHeight="1" x14ac:dyDescent="0.35">
      <c r="B100" s="1"/>
      <c r="C100" s="1"/>
    </row>
    <row r="101" spans="1:6" ht="12.75" customHeight="1" x14ac:dyDescent="0.35">
      <c r="B101" s="1"/>
      <c r="C101" s="1"/>
    </row>
    <row r="102" spans="1:6" ht="12.75" customHeight="1" x14ac:dyDescent="0.35">
      <c r="B102" s="1"/>
      <c r="C102" s="1"/>
    </row>
    <row r="103" spans="1:6" ht="12.75" customHeight="1" x14ac:dyDescent="0.35">
      <c r="B103" s="1"/>
      <c r="C103" s="1"/>
    </row>
    <row r="104" spans="1:6" ht="12.75" customHeight="1" x14ac:dyDescent="0.35">
      <c r="A104" s="4"/>
      <c r="B104" s="4"/>
      <c r="C104" s="4"/>
      <c r="D104" s="4"/>
      <c r="E104" s="4"/>
      <c r="F104" s="4"/>
    </row>
    <row r="105" spans="1:6" ht="12.75" customHeight="1" x14ac:dyDescent="0.35">
      <c r="B105" s="1"/>
      <c r="C105" s="1"/>
    </row>
    <row r="106" spans="1:6" ht="12.75" customHeight="1" x14ac:dyDescent="0.35">
      <c r="B106" s="1"/>
      <c r="C106" s="1"/>
    </row>
  </sheetData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557A0A-0849-4174-97D2-CE2D4397292E}">
  <ds:schemaRefs>
    <ds:schemaRef ds:uri="http://purl.org/dc/terms/"/>
    <ds:schemaRef ds:uri="http://www.w3.org/XML/1998/namespace"/>
    <ds:schemaRef ds:uri="194cedfd-18b6-416b-a27a-1daa6530c4f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48510c3-10e4-40d2-9e57-4ea0b9082f62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BF0D2E3-CDF4-4779-9B37-89D25D882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D7DB22-6B54-47E5-8738-65D887D68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4. RIK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Rentik</dc:creator>
  <cp:keywords/>
  <dc:description/>
  <cp:lastModifiedBy>Riina Tärk - JUSTDIGI</cp:lastModifiedBy>
  <cp:revision/>
  <dcterms:created xsi:type="dcterms:W3CDTF">2023-11-27T15:39:25Z</dcterms:created>
  <dcterms:modified xsi:type="dcterms:W3CDTF">2026-09-30T11:38:17Z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4460800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2025-04-30T07:36:52Z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24c5bc6d-b028-448d-b257-59aea542456e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MediaServiceImageTags">
    <vt:lpwstr/>
  </property>
</Properties>
</file>